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2\"/>
    </mc:Choice>
  </mc:AlternateContent>
  <xr:revisionPtr revIDLastSave="0" documentId="13_ncr:1_{6323D13A-556E-49A5-BCE0-7202EDA57E4C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69" i="2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H30" i="2"/>
  <c r="G30" i="2"/>
  <c r="F30" i="2"/>
  <c r="E30" i="2"/>
  <c r="D30" i="2"/>
  <c r="H29" i="2"/>
  <c r="G23" i="2"/>
  <c r="F23" i="2"/>
  <c r="E23" i="2"/>
  <c r="D23" i="2"/>
  <c r="H23" i="2" s="1"/>
  <c r="H22" i="2"/>
  <c r="C32" i="1" l="1"/>
  <c r="C31" i="1"/>
  <c r="C40" i="1"/>
  <c r="C42" i="1" s="1"/>
  <c r="C39" i="1"/>
  <c r="D70" i="2"/>
  <c r="H69" i="2"/>
  <c r="H68" i="2"/>
  <c r="D72" i="2" l="1"/>
  <c r="H70" i="2"/>
  <c r="H72" i="2" l="1"/>
  <c r="D73" i="2"/>
  <c r="D74" i="2" l="1"/>
  <c r="H74" i="2" s="1"/>
  <c r="H73" i="2"/>
</calcChain>
</file>

<file path=xl/sharedStrings.xml><?xml version="1.0" encoding="utf-8"?>
<sst xmlns="http://schemas.openxmlformats.org/spreadsheetml/2006/main" count="343" uniqueCount="163">
  <si>
    <t>СВОДКА ЗАТРАТ</t>
  </si>
  <si>
    <t>P_0472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</si>
  <si>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</si>
  <si>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</si>
  <si>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</si>
  <si>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</si>
  <si>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</si>
  <si>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</si>
  <si>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</si>
  <si>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</si>
  <si>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</si>
  <si>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</si>
  <si>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</si>
  <si>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</si>
  <si>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</si>
  <si>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</si>
  <si>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</si>
  <si>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</si>
  <si>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</si>
  <si>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</si>
  <si>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</si>
  <si>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</si>
  <si>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</si>
  <si>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</si>
  <si>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</si>
  <si>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</si>
  <si>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</si>
  <si>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</si>
  <si>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</si>
  <si>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</si>
  <si>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</si>
  <si>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</si>
  <si>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</si>
  <si>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</si>
  <si>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</si>
  <si>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</si>
  <si>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</si>
  <si>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</si>
  <si>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</si>
  <si>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</si>
  <si>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</si>
  <si>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</si>
  <si>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</si>
  <si>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</si>
  <si>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</si>
  <si>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</si>
  <si>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</si>
  <si>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</si>
  <si>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</si>
  <si>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</si>
  <si>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</si>
  <si>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</si>
  <si>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</si>
  <si>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</si>
  <si>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</si>
  <si>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</si>
  <si>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</si>
  <si>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</si>
  <si>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</si>
  <si>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</si>
  <si>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</si>
  <si>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</si>
  <si>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</si>
  <si>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</si>
  <si>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</si>
  <si>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</si>
  <si>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</si>
  <si>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</si>
  <si>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</si>
  <si>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</si>
  <si>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</si>
  <si>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</si>
  <si>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</si>
  <si>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</si>
  <si>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</si>
  <si>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</si>
  <si>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</si>
  <si>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</si>
  <si>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</si>
  <si>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</si>
  <si>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</si>
  <si>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</si>
  <si>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</si>
  <si>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</si>
  <si>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</si>
  <si>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</si>
  <si>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</si>
  <si>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</si>
  <si>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</si>
  <si>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</si>
  <si>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</si>
  <si>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</si>
  <si>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</si>
  <si>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</si>
  <si>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</si>
  <si>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</si>
  <si>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</si>
  <si>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</si>
  <si>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</si>
  <si>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</si>
  <si>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</si>
  <si>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</si>
  <si>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</si>
  <si>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</si>
  <si>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</si>
  <si>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</si>
  <si>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</si>
  <si>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</si>
  <si>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</si>
  <si>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</si>
  <si>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</si>
  <si>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</si>
  <si>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</si>
  <si>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</si>
  <si>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</si>
  <si>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</si>
  <si>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</si>
  <si>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</si>
  <si>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</si>
  <si>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</si>
  <si>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</si>
  <si>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</si>
  <si>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</si>
  <si>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</si>
  <si>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</si>
  <si>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</si>
  <si>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</si>
  <si>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</si>
  <si>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</si>
  <si>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</si>
  <si>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</si>
  <si>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</si>
  <si>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</si>
  <si>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</si>
  <si>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</si>
  <si>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</si>
  <si>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</si>
  <si>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</si>
  <si>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</si>
  <si>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</si>
  <si>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</si>
  <si>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</si>
  <si>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</si>
  <si>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</si>
  <si>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</si>
  <si>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</si>
  <si>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</si>
  <si>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</si>
  <si>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</si>
  <si>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</si>
  <si>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</si>
  <si>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</si>
  <si>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</si>
  <si>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</si>
  <si>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ФСБЦ-24.3.02.02-0004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</si>
  <si>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</si>
  <si>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</si>
  <si>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</si>
  <si>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</si>
  <si>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</si>
  <si>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</si>
  <si>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</si>
  <si>
    <t>Реконструкция КЛ-10 кВ Ф-3 от ПС 110/10/6 кВ Правая Волга до опоры №1 ВЛ-6 кВ (протяженностью 0,25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</si>
</sst>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F4F60FF-61F9-4584-94D1-011DE6CF3503}"/>
    <cellStyle name="Обычный" xfId="0" builtinId="0"/>
    <cellStyle name="Обычный 2" xfId="4" xr:uid="{D0ABC36B-88D5-4DBF-BCDE-DBEE316F0F5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33203125" customWidth="1"/>
    <col min="7" max="9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137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138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139</v>
      </c>
      <c r="C26" s="54"/>
      <c r="D26" s="51"/>
      <c r="E26" s="51"/>
      <c r="F26" s="51"/>
      <c r="G26" s="52"/>
      <c r="H26" s="52" t="s">
        <v>140</v>
      </c>
      <c r="I26" s="52"/>
    </row>
    <row r="27" spans="1:9" ht="40.5" customHeight="1" x14ac:dyDescent="0.3">
      <c r="A27" s="55" t="s">
        <v>6</v>
      </c>
      <c r="B27" s="53" t="s">
        <v>141</v>
      </c>
      <c r="C27" s="56">
        <v>0</v>
      </c>
      <c r="D27" s="57"/>
      <c r="E27" s="57"/>
      <c r="F27" s="57"/>
      <c r="G27" s="58" t="s">
        <v>142</v>
      </c>
      <c r="H27" s="58" t="s">
        <v>143</v>
      </c>
      <c r="I27" s="58" t="s">
        <v>144</v>
      </c>
    </row>
    <row r="28" spans="1:9" ht="31.5" customHeight="1" x14ac:dyDescent="0.3">
      <c r="A28" s="55" t="s">
        <v>7</v>
      </c>
      <c r="B28" s="53" t="s">
        <v>145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146</v>
      </c>
      <c r="C29" s="62">
        <f>ССР!H65*1.2</f>
        <v>204.30514825737598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204.30514825737598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147</v>
      </c>
      <c r="C31" s="62">
        <f>C30-ROUND(C30/1.2,5)</f>
        <v>34.050858257375978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148</v>
      </c>
      <c r="C32" s="67">
        <f>C30*I35</f>
        <v>226.07069068482099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149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139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141</v>
      </c>
      <c r="C35" s="76">
        <f>ССР!D74+ССР!E74</f>
        <v>3547.2626752096485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145</v>
      </c>
      <c r="C36" s="76">
        <f>ССР!F74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146</v>
      </c>
      <c r="C37" s="76">
        <f>(ССР!G70-ССР!G65)*1.2</f>
        <v>70.47773649230929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3617.7404117019578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147</v>
      </c>
      <c r="C39" s="62">
        <f>C38-ROUND(C38/1.2,5)</f>
        <v>602.95673170195778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148</v>
      </c>
      <c r="C40" s="77">
        <f>C38*I36</f>
        <v>4196.5510207387788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150</v>
      </c>
      <c r="C42" s="103">
        <f>C40+C32</f>
        <v>4422.6217114235997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151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152</v>
      </c>
      <c r="B4" s="26" t="s">
        <v>112</v>
      </c>
      <c r="C4" s="27">
        <v>0.34749687499999998</v>
      </c>
      <c r="D4" s="27">
        <v>5103.9171675885</v>
      </c>
      <c r="E4" s="26">
        <v>6</v>
      </c>
      <c r="F4" s="25" t="s">
        <v>152</v>
      </c>
      <c r="G4" s="27">
        <v>1773.5952659959</v>
      </c>
      <c r="H4" s="28" t="s">
        <v>153</v>
      </c>
    </row>
    <row r="5" spans="1:8" ht="39" customHeight="1" x14ac:dyDescent="0.3">
      <c r="A5" s="25" t="s">
        <v>132</v>
      </c>
      <c r="B5" s="26" t="s">
        <v>112</v>
      </c>
      <c r="C5" s="27">
        <v>0.1013375</v>
      </c>
      <c r="D5" s="27">
        <v>818.22700652441995</v>
      </c>
      <c r="E5" s="26">
        <v>6</v>
      </c>
      <c r="F5" s="25" t="s">
        <v>132</v>
      </c>
      <c r="G5" s="27">
        <v>82.917079273667994</v>
      </c>
      <c r="H5" s="28" t="s">
        <v>154</v>
      </c>
    </row>
    <row r="6" spans="1:8" ht="39" hidden="1" customHeight="1" x14ac:dyDescent="0.3">
      <c r="A6" s="25" t="s">
        <v>133</v>
      </c>
      <c r="B6" s="26" t="s">
        <v>112</v>
      </c>
      <c r="C6" s="27">
        <v>4.0705882352941002E-2</v>
      </c>
      <c r="D6" s="27">
        <v>1662.7573397988001</v>
      </c>
      <c r="E6" s="26">
        <v>0.4</v>
      </c>
      <c r="F6" s="26"/>
      <c r="G6" s="27">
        <v>67.684004655338995</v>
      </c>
      <c r="H6" s="28"/>
    </row>
    <row r="7" spans="1:8" ht="39" hidden="1" customHeight="1" x14ac:dyDescent="0.3">
      <c r="A7" s="25" t="s">
        <v>134</v>
      </c>
      <c r="B7" s="26" t="s">
        <v>112</v>
      </c>
      <c r="C7" s="27">
        <v>2.3529411764706002E-3</v>
      </c>
      <c r="D7" s="27">
        <v>1363.9187907776</v>
      </c>
      <c r="E7" s="26">
        <v>0.4</v>
      </c>
      <c r="F7" s="26"/>
      <c r="G7" s="27">
        <v>3.2092206841826001</v>
      </c>
      <c r="H7" s="28"/>
    </row>
    <row r="8" spans="1:8" ht="39" hidden="1" customHeight="1" x14ac:dyDescent="0.3">
      <c r="A8" s="25" t="s">
        <v>135</v>
      </c>
      <c r="B8" s="26" t="s">
        <v>112</v>
      </c>
      <c r="C8" s="27">
        <v>3.5529411764705997E-2</v>
      </c>
      <c r="D8" s="27">
        <v>1049.6719013825</v>
      </c>
      <c r="E8" s="26">
        <v>0.4</v>
      </c>
      <c r="F8" s="26"/>
      <c r="G8" s="27">
        <v>37.294225202061</v>
      </c>
      <c r="H8" s="28"/>
    </row>
    <row r="9" spans="1:8" ht="39" hidden="1" customHeight="1" x14ac:dyDescent="0.3">
      <c r="A9" s="25" t="s">
        <v>136</v>
      </c>
      <c r="B9" s="26" t="s">
        <v>112</v>
      </c>
      <c r="C9" s="27">
        <v>8.0000000000000002E-3</v>
      </c>
      <c r="D9" s="27">
        <v>6808.6826035618997</v>
      </c>
      <c r="E9" s="26">
        <v>0.4</v>
      </c>
      <c r="F9" s="26"/>
      <c r="G9" s="27">
        <v>54.469460828495002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156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2253.0162338291002</v>
      </c>
      <c r="E25" s="20">
        <v>153.43351486705001</v>
      </c>
      <c r="F25" s="20">
        <v>0</v>
      </c>
      <c r="G25" s="20">
        <v>0</v>
      </c>
      <c r="H25" s="20">
        <v>2406.4497486961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314.99294117647003</v>
      </c>
      <c r="E26" s="20">
        <v>20.668235294117999</v>
      </c>
      <c r="F26" s="20">
        <v>0</v>
      </c>
      <c r="G26" s="20">
        <v>0</v>
      </c>
      <c r="H26" s="20">
        <v>335.66117647059002</v>
      </c>
    </row>
    <row r="27" spans="1:8" ht="16.95" customHeight="1" x14ac:dyDescent="0.3">
      <c r="A27" s="6"/>
      <c r="B27" s="9"/>
      <c r="C27" s="9" t="s">
        <v>28</v>
      </c>
      <c r="D27" s="20">
        <v>2568.0091750054999</v>
      </c>
      <c r="E27" s="20">
        <v>174.10175016117</v>
      </c>
      <c r="F27" s="20">
        <v>0</v>
      </c>
      <c r="G27" s="20">
        <v>0</v>
      </c>
      <c r="H27" s="20">
        <v>2742.1109251666999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2568.0091750054999</v>
      </c>
      <c r="E43" s="20">
        <v>174.10175016117</v>
      </c>
      <c r="F43" s="20">
        <v>0</v>
      </c>
      <c r="G43" s="20">
        <v>0</v>
      </c>
      <c r="H43" s="20">
        <v>2742.1109251666999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45.060324676580997</v>
      </c>
      <c r="E45" s="20">
        <v>3.0686702973409998</v>
      </c>
      <c r="F45" s="20">
        <v>0</v>
      </c>
      <c r="G45" s="20">
        <v>0</v>
      </c>
      <c r="H45" s="20">
        <v>48.128994973921998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6.2998588235293997</v>
      </c>
      <c r="E46" s="20">
        <v>0.41336470588235003</v>
      </c>
      <c r="F46" s="20">
        <v>0</v>
      </c>
      <c r="G46" s="20">
        <v>0</v>
      </c>
      <c r="H46" s="20">
        <v>6.7132235294117999</v>
      </c>
    </row>
    <row r="47" spans="1:8" ht="16.95" customHeight="1" x14ac:dyDescent="0.3">
      <c r="A47" s="6"/>
      <c r="B47" s="9"/>
      <c r="C47" s="9" t="s">
        <v>44</v>
      </c>
      <c r="D47" s="20">
        <v>51.360183500110999</v>
      </c>
      <c r="E47" s="20">
        <v>3.4820350032233001</v>
      </c>
      <c r="F47" s="20">
        <v>0</v>
      </c>
      <c r="G47" s="20">
        <v>0</v>
      </c>
      <c r="H47" s="20">
        <v>54.842218503334003</v>
      </c>
    </row>
    <row r="48" spans="1:8" ht="16.95" customHeight="1" x14ac:dyDescent="0.3">
      <c r="A48" s="6"/>
      <c r="B48" s="9"/>
      <c r="C48" s="9" t="s">
        <v>45</v>
      </c>
      <c r="D48" s="20">
        <v>2619.3693585055998</v>
      </c>
      <c r="E48" s="20">
        <v>177.58378516439001</v>
      </c>
      <c r="F48" s="20">
        <v>0</v>
      </c>
      <c r="G48" s="20">
        <v>0</v>
      </c>
      <c r="H48" s="20">
        <v>2796.9531436699999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7.3172466106491001</v>
      </c>
      <c r="H50" s="20">
        <v>7.3172466106491001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59.979798176998997</v>
      </c>
      <c r="E51" s="20">
        <v>4.0847070327906998</v>
      </c>
      <c r="F51" s="20">
        <v>0</v>
      </c>
      <c r="G51" s="20">
        <v>0</v>
      </c>
      <c r="H51" s="20">
        <v>64.064505209789999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34.357053843750002</v>
      </c>
      <c r="H52" s="20">
        <v>34.357053843750002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0.46705882352941003</v>
      </c>
      <c r="H53" s="20">
        <v>0.46705882352941003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8.38574208</v>
      </c>
      <c r="E54" s="20">
        <v>0.55022976000000001</v>
      </c>
      <c r="F54" s="20">
        <v>0</v>
      </c>
      <c r="G54" s="20">
        <v>0.30705882352941</v>
      </c>
      <c r="H54" s="20">
        <v>9.2430306635293995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9.6135414815374993</v>
      </c>
      <c r="H55" s="20">
        <v>9.6135414815374993</v>
      </c>
    </row>
    <row r="56" spans="1:8" ht="16.95" customHeight="1" x14ac:dyDescent="0.3">
      <c r="A56" s="6"/>
      <c r="B56" s="9"/>
      <c r="C56" s="9" t="s">
        <v>57</v>
      </c>
      <c r="D56" s="20">
        <v>68.365540256998997</v>
      </c>
      <c r="E56" s="20">
        <v>4.6349367927907004</v>
      </c>
      <c r="F56" s="20">
        <v>0</v>
      </c>
      <c r="G56" s="20">
        <v>52.061959582995001</v>
      </c>
      <c r="H56" s="20">
        <v>125.06243663278001</v>
      </c>
    </row>
    <row r="57" spans="1:8" ht="16.95" customHeight="1" x14ac:dyDescent="0.3">
      <c r="A57" s="6"/>
      <c r="B57" s="9"/>
      <c r="C57" s="9" t="s">
        <v>58</v>
      </c>
      <c r="D57" s="20">
        <v>2687.7348987626001</v>
      </c>
      <c r="E57" s="20">
        <v>182.21872195718001</v>
      </c>
      <c r="F57" s="20">
        <v>0</v>
      </c>
      <c r="G57" s="20">
        <v>52.061959582995001</v>
      </c>
      <c r="H57" s="20">
        <v>2922.0155803028001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2687.7348987626001</v>
      </c>
      <c r="E61" s="20">
        <v>182.21872195718001</v>
      </c>
      <c r="F61" s="20">
        <v>0</v>
      </c>
      <c r="G61" s="20">
        <v>52.061959582995001</v>
      </c>
      <c r="H61" s="20">
        <v>2922.0155803028001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138.70901562028999</v>
      </c>
      <c r="H63" s="20">
        <v>138.70901562028999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31.545274594193</v>
      </c>
      <c r="H64" s="20">
        <v>31.545274594193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170.25429021447999</v>
      </c>
      <c r="H65" s="20">
        <v>170.25429021447999</v>
      </c>
    </row>
    <row r="66" spans="1:8" ht="16.95" customHeight="1" x14ac:dyDescent="0.3">
      <c r="A66" s="6"/>
      <c r="B66" s="9"/>
      <c r="C66" s="9" t="s">
        <v>75</v>
      </c>
      <c r="D66" s="20">
        <v>2687.7348987626001</v>
      </c>
      <c r="E66" s="20">
        <v>182.21872195718001</v>
      </c>
      <c r="F66" s="20">
        <v>0</v>
      </c>
      <c r="G66" s="20">
        <v>222.31624979748</v>
      </c>
      <c r="H66" s="20">
        <v>3092.2698705173002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80.632046962877993</v>
      </c>
      <c r="E68" s="20">
        <f>E66 * 3%</f>
        <v>5.4665616587154</v>
      </c>
      <c r="F68" s="20">
        <f>F66 * 3%</f>
        <v>0</v>
      </c>
      <c r="G68" s="20">
        <f>G66 * 3%</f>
        <v>6.6694874939243993</v>
      </c>
      <c r="H68" s="20">
        <f>SUM(D68:G68)</f>
        <v>92.768096115517793</v>
      </c>
    </row>
    <row r="69" spans="1:8" ht="16.95" customHeight="1" x14ac:dyDescent="0.3">
      <c r="A69" s="6"/>
      <c r="B69" s="9"/>
      <c r="C69" s="9" t="s">
        <v>71</v>
      </c>
      <c r="D69" s="20">
        <f>D68</f>
        <v>80.632046962877993</v>
      </c>
      <c r="E69" s="20">
        <f>E68</f>
        <v>5.4665616587154</v>
      </c>
      <c r="F69" s="20">
        <f>F68</f>
        <v>0</v>
      </c>
      <c r="G69" s="20">
        <f>G68</f>
        <v>6.6694874939243993</v>
      </c>
      <c r="H69" s="20">
        <f>SUM(D69:G69)</f>
        <v>92.768096115517793</v>
      </c>
    </row>
    <row r="70" spans="1:8" ht="16.95" customHeight="1" x14ac:dyDescent="0.3">
      <c r="A70" s="6"/>
      <c r="B70" s="9"/>
      <c r="C70" s="9" t="s">
        <v>70</v>
      </c>
      <c r="D70" s="20">
        <f>D69 + D66</f>
        <v>2768.3669457254782</v>
      </c>
      <c r="E70" s="20">
        <f>E69 + E66</f>
        <v>187.6852836158954</v>
      </c>
      <c r="F70" s="20">
        <f>F69 + F66</f>
        <v>0</v>
      </c>
      <c r="G70" s="20">
        <f>G69 + G66</f>
        <v>228.9857372914044</v>
      </c>
      <c r="H70" s="20">
        <f>SUM(D70:G70)</f>
        <v>3185.0379666327781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553.67338914509571</v>
      </c>
      <c r="E72" s="20">
        <f>E70 * 20%</f>
        <v>37.537056723179084</v>
      </c>
      <c r="F72" s="20">
        <f>F70 * 20%</f>
        <v>0</v>
      </c>
      <c r="G72" s="20">
        <f>G70 * 20%</f>
        <v>45.797147458280882</v>
      </c>
      <c r="H72" s="20">
        <f>SUM(D72:G72)</f>
        <v>637.00759332655559</v>
      </c>
    </row>
    <row r="73" spans="1:8" ht="16.95" customHeight="1" x14ac:dyDescent="0.3">
      <c r="A73" s="6"/>
      <c r="B73" s="9"/>
      <c r="C73" s="9" t="s">
        <v>66</v>
      </c>
      <c r="D73" s="20">
        <f>D72</f>
        <v>553.67338914509571</v>
      </c>
      <c r="E73" s="20">
        <f>E72</f>
        <v>37.537056723179084</v>
      </c>
      <c r="F73" s="20">
        <f>F72</f>
        <v>0</v>
      </c>
      <c r="G73" s="20">
        <f>G72</f>
        <v>45.797147458280882</v>
      </c>
      <c r="H73" s="20">
        <f>SUM(D73:G73)</f>
        <v>637.00759332655559</v>
      </c>
    </row>
    <row r="74" spans="1:8" ht="16.95" customHeight="1" x14ac:dyDescent="0.3">
      <c r="A74" s="6"/>
      <c r="B74" s="9"/>
      <c r="C74" s="9" t="s">
        <v>65</v>
      </c>
      <c r="D74" s="20">
        <f>D73 + D70</f>
        <v>3322.040334870574</v>
      </c>
      <c r="E74" s="20">
        <f>E73 + E70</f>
        <v>225.22234033907449</v>
      </c>
      <c r="F74" s="20">
        <f>F73 + F70</f>
        <v>0</v>
      </c>
      <c r="G74" s="20">
        <f>G73 + G70</f>
        <v>274.78288474968531</v>
      </c>
      <c r="H74" s="20">
        <f>SUM(D74:G74)</f>
        <v>3822.0455599593338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2253.0162338291002</v>
      </c>
      <c r="E13" s="19">
        <v>153.43351486705001</v>
      </c>
      <c r="F13" s="19">
        <v>0</v>
      </c>
      <c r="G13" s="19">
        <v>0</v>
      </c>
      <c r="H13" s="19">
        <v>2406.4497486961</v>
      </c>
      <c r="J13" s="5"/>
    </row>
    <row r="14" spans="1:14" ht="16.95" customHeight="1" x14ac:dyDescent="0.3">
      <c r="A14" s="6"/>
      <c r="B14" s="9"/>
      <c r="C14" s="9" t="s">
        <v>85</v>
      </c>
      <c r="D14" s="19">
        <v>2253.0162338291002</v>
      </c>
      <c r="E14" s="19">
        <v>153.43351486705001</v>
      </c>
      <c r="F14" s="19">
        <v>0</v>
      </c>
      <c r="G14" s="19">
        <v>0</v>
      </c>
      <c r="H14" s="19">
        <v>2406.4497486961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7.3172466106491001</v>
      </c>
      <c r="H13" s="19">
        <v>7.3172466106491001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7.3172466106491001</v>
      </c>
      <c r="H14" s="19">
        <v>7.3172466106491001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138.70901562028999</v>
      </c>
      <c r="H13" s="19">
        <v>138.70901562028999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138.70901562028999</v>
      </c>
      <c r="H14" s="19">
        <v>138.70901562028999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314.99294117647003</v>
      </c>
      <c r="E13" s="19">
        <v>20.668235294117999</v>
      </c>
      <c r="F13" s="19">
        <v>0</v>
      </c>
      <c r="G13" s="19">
        <v>0</v>
      </c>
      <c r="H13" s="19">
        <v>335.66117647059002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314.99294117647003</v>
      </c>
      <c r="E14" s="19">
        <v>20.668235294117999</v>
      </c>
      <c r="F14" s="19">
        <v>0</v>
      </c>
      <c r="G14" s="19">
        <v>0</v>
      </c>
      <c r="H14" s="19">
        <v>335.66117647059002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0.46705882352941003</v>
      </c>
      <c r="H13" s="19">
        <v>0.46705882352941003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0.46705882352941003</v>
      </c>
      <c r="H14" s="19">
        <v>0.46705882352941003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31.545274594193</v>
      </c>
      <c r="H13" s="19">
        <v>31.545274594193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31.545274594193</v>
      </c>
      <c r="H14" s="19">
        <v>31.545274594193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2406.4497486961</v>
      </c>
      <c r="E3" s="41"/>
      <c r="F3" s="41"/>
      <c r="G3" s="41"/>
      <c r="H3" s="48"/>
    </row>
    <row r="4" spans="1:8" x14ac:dyDescent="0.3">
      <c r="A4" s="95" t="s">
        <v>107</v>
      </c>
      <c r="B4" s="42" t="s">
        <v>108</v>
      </c>
      <c r="C4" s="45"/>
      <c r="D4" s="43">
        <v>2253.0162338291002</v>
      </c>
      <c r="E4" s="41"/>
      <c r="F4" s="41"/>
      <c r="G4" s="41"/>
      <c r="H4" s="48"/>
    </row>
    <row r="5" spans="1:8" x14ac:dyDescent="0.3">
      <c r="A5" s="95"/>
      <c r="B5" s="42" t="s">
        <v>109</v>
      </c>
      <c r="C5" s="37"/>
      <c r="D5" s="43">
        <v>153.43351486705001</v>
      </c>
      <c r="E5" s="41"/>
      <c r="F5" s="41"/>
      <c r="G5" s="41"/>
      <c r="H5" s="47"/>
    </row>
    <row r="6" spans="1:8" x14ac:dyDescent="0.3">
      <c r="A6" s="96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5" t="s">
        <v>113</v>
      </c>
      <c r="D8" s="44">
        <v>2406.4497486961</v>
      </c>
      <c r="E8" s="41">
        <v>0.24199999999999999</v>
      </c>
      <c r="F8" s="41" t="s">
        <v>112</v>
      </c>
      <c r="G8" s="44">
        <v>9944.007226017</v>
      </c>
      <c r="H8" s="47"/>
    </row>
    <row r="9" spans="1:8" x14ac:dyDescent="0.3">
      <c r="A9" s="99">
        <v>1</v>
      </c>
      <c r="B9" s="42" t="s">
        <v>108</v>
      </c>
      <c r="C9" s="95"/>
      <c r="D9" s="44">
        <v>2253.0162338291002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109</v>
      </c>
      <c r="C10" s="95"/>
      <c r="D10" s="44">
        <v>153.43351486705001</v>
      </c>
      <c r="E10" s="41"/>
      <c r="F10" s="41"/>
      <c r="G10" s="41"/>
      <c r="H10" s="96"/>
    </row>
    <row r="11" spans="1:8" x14ac:dyDescent="0.3">
      <c r="A11" s="95"/>
      <c r="B11" s="42" t="s">
        <v>110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48</v>
      </c>
      <c r="B13" s="94"/>
      <c r="C13" s="37"/>
      <c r="D13" s="43">
        <v>7.7843054341785001</v>
      </c>
      <c r="E13" s="41"/>
      <c r="F13" s="41"/>
      <c r="G13" s="41"/>
      <c r="H13" s="47"/>
    </row>
    <row r="14" spans="1:8" x14ac:dyDescent="0.3">
      <c r="A14" s="95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111</v>
      </c>
      <c r="C17" s="37"/>
      <c r="D17" s="43">
        <v>7.3172466106491001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5" t="s">
        <v>113</v>
      </c>
      <c r="D18" s="44">
        <v>7.3172466106491001</v>
      </c>
      <c r="E18" s="41">
        <v>0.24199999999999999</v>
      </c>
      <c r="F18" s="41" t="s">
        <v>112</v>
      </c>
      <c r="G18" s="44">
        <v>30.236556242351998</v>
      </c>
      <c r="H18" s="47"/>
    </row>
    <row r="19" spans="1:8" x14ac:dyDescent="0.3">
      <c r="A19" s="99">
        <v>1</v>
      </c>
      <c r="B19" s="42" t="s">
        <v>108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109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111</v>
      </c>
      <c r="C22" s="95"/>
      <c r="D22" s="44">
        <v>7.3172466106491001</v>
      </c>
      <c r="E22" s="41"/>
      <c r="F22" s="41"/>
      <c r="G22" s="41"/>
      <c r="H22" s="96"/>
    </row>
    <row r="23" spans="1:8" x14ac:dyDescent="0.3">
      <c r="A23" s="95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7.7843054341785001</v>
      </c>
      <c r="E26" s="41"/>
      <c r="F26" s="41"/>
      <c r="G26" s="41"/>
      <c r="H26" s="47"/>
    </row>
    <row r="27" spans="1:8" x14ac:dyDescent="0.3">
      <c r="A27" s="97" t="s">
        <v>96</v>
      </c>
      <c r="B27" s="98"/>
      <c r="C27" s="95" t="s">
        <v>117</v>
      </c>
      <c r="D27" s="44">
        <v>0.46705882352941003</v>
      </c>
      <c r="E27" s="41">
        <v>8.0000000000000002E-3</v>
      </c>
      <c r="F27" s="41" t="s">
        <v>112</v>
      </c>
      <c r="G27" s="44">
        <v>58.382352941176002</v>
      </c>
      <c r="H27" s="47"/>
    </row>
    <row r="28" spans="1:8" x14ac:dyDescent="0.3">
      <c r="A28" s="99">
        <v>1</v>
      </c>
      <c r="B28" s="42" t="s">
        <v>108</v>
      </c>
      <c r="C28" s="95"/>
      <c r="D28" s="44">
        <v>0</v>
      </c>
      <c r="E28" s="41"/>
      <c r="F28" s="41"/>
      <c r="G28" s="41"/>
      <c r="H28" s="96" t="s">
        <v>116</v>
      </c>
    </row>
    <row r="29" spans="1:8" x14ac:dyDescent="0.3">
      <c r="A29" s="95"/>
      <c r="B29" s="42" t="s">
        <v>109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111</v>
      </c>
      <c r="C31" s="95"/>
      <c r="D31" s="44">
        <v>0.46705882352941003</v>
      </c>
      <c r="E31" s="41"/>
      <c r="F31" s="41"/>
      <c r="G31" s="41"/>
      <c r="H31" s="96"/>
    </row>
    <row r="32" spans="1:8" ht="24.6" x14ac:dyDescent="0.3">
      <c r="A32" s="100" t="s">
        <v>64</v>
      </c>
      <c r="B32" s="94"/>
      <c r="C32" s="37"/>
      <c r="D32" s="43">
        <v>138.70901562028999</v>
      </c>
      <c r="E32" s="41"/>
      <c r="F32" s="41"/>
      <c r="G32" s="41"/>
      <c r="H32" s="47"/>
    </row>
    <row r="33" spans="1:8" x14ac:dyDescent="0.3">
      <c r="A33" s="95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111</v>
      </c>
      <c r="C36" s="37"/>
      <c r="D36" s="43">
        <v>138.70901562028999</v>
      </c>
      <c r="E36" s="41"/>
      <c r="F36" s="41"/>
      <c r="G36" s="41"/>
      <c r="H36" s="47"/>
    </row>
    <row r="37" spans="1:8" x14ac:dyDescent="0.3">
      <c r="A37" s="97" t="s">
        <v>64</v>
      </c>
      <c r="B37" s="98"/>
      <c r="C37" s="95" t="s">
        <v>113</v>
      </c>
      <c r="D37" s="44">
        <v>138.70901562028999</v>
      </c>
      <c r="E37" s="41">
        <v>0.24199999999999999</v>
      </c>
      <c r="F37" s="41" t="s">
        <v>112</v>
      </c>
      <c r="G37" s="44">
        <v>573.17775049705995</v>
      </c>
      <c r="H37" s="47"/>
    </row>
    <row r="38" spans="1:8" x14ac:dyDescent="0.3">
      <c r="A38" s="99">
        <v>1</v>
      </c>
      <c r="B38" s="42" t="s">
        <v>108</v>
      </c>
      <c r="C38" s="95"/>
      <c r="D38" s="44">
        <v>0</v>
      </c>
      <c r="E38" s="41"/>
      <c r="F38" s="41"/>
      <c r="G38" s="41"/>
      <c r="H38" s="96" t="s">
        <v>25</v>
      </c>
    </row>
    <row r="39" spans="1:8" x14ac:dyDescent="0.3">
      <c r="A39" s="95"/>
      <c r="B39" s="42" t="s">
        <v>109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111</v>
      </c>
      <c r="C41" s="95"/>
      <c r="D41" s="44">
        <v>138.70901562028999</v>
      </c>
      <c r="E41" s="41"/>
      <c r="F41" s="41"/>
      <c r="G41" s="41"/>
      <c r="H41" s="96"/>
    </row>
    <row r="42" spans="1:8" ht="24.6" x14ac:dyDescent="0.3">
      <c r="A42" s="100" t="s">
        <v>91</v>
      </c>
      <c r="B42" s="94"/>
      <c r="C42" s="37"/>
      <c r="D42" s="43">
        <v>335.66117647059002</v>
      </c>
      <c r="E42" s="41"/>
      <c r="F42" s="41"/>
      <c r="G42" s="41"/>
      <c r="H42" s="47"/>
    </row>
    <row r="43" spans="1:8" x14ac:dyDescent="0.3">
      <c r="A43" s="95" t="s">
        <v>119</v>
      </c>
      <c r="B43" s="42" t="s">
        <v>108</v>
      </c>
      <c r="C43" s="37"/>
      <c r="D43" s="43">
        <v>314.99294117647003</v>
      </c>
      <c r="E43" s="41"/>
      <c r="F43" s="41"/>
      <c r="G43" s="41"/>
      <c r="H43" s="47"/>
    </row>
    <row r="44" spans="1:8" x14ac:dyDescent="0.3">
      <c r="A44" s="95"/>
      <c r="B44" s="42" t="s">
        <v>109</v>
      </c>
      <c r="C44" s="37"/>
      <c r="D44" s="43">
        <v>20.668235294117999</v>
      </c>
      <c r="E44" s="41"/>
      <c r="F44" s="41"/>
      <c r="G44" s="41"/>
      <c r="H44" s="47"/>
    </row>
    <row r="45" spans="1:8" x14ac:dyDescent="0.3">
      <c r="A45" s="95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93</v>
      </c>
      <c r="B47" s="98"/>
      <c r="C47" s="95" t="s">
        <v>117</v>
      </c>
      <c r="D47" s="44">
        <v>335.66117647059002</v>
      </c>
      <c r="E47" s="41">
        <v>8.0000000000000002E-3</v>
      </c>
      <c r="F47" s="41" t="s">
        <v>112</v>
      </c>
      <c r="G47" s="44">
        <v>41957.647058823</v>
      </c>
      <c r="H47" s="47"/>
    </row>
    <row r="48" spans="1:8" x14ac:dyDescent="0.3">
      <c r="A48" s="99">
        <v>1</v>
      </c>
      <c r="B48" s="42" t="s">
        <v>108</v>
      </c>
      <c r="C48" s="95"/>
      <c r="D48" s="44">
        <v>314.99294117647003</v>
      </c>
      <c r="E48" s="41"/>
      <c r="F48" s="41"/>
      <c r="G48" s="41"/>
      <c r="H48" s="96" t="s">
        <v>116</v>
      </c>
    </row>
    <row r="49" spans="1:8" x14ac:dyDescent="0.3">
      <c r="A49" s="95"/>
      <c r="B49" s="42" t="s">
        <v>109</v>
      </c>
      <c r="C49" s="95"/>
      <c r="D49" s="44">
        <v>20.668235294117999</v>
      </c>
      <c r="E49" s="41"/>
      <c r="F49" s="41"/>
      <c r="G49" s="41"/>
      <c r="H49" s="96"/>
    </row>
    <row r="50" spans="1:8" x14ac:dyDescent="0.3">
      <c r="A50" s="95"/>
      <c r="B50" s="42" t="s">
        <v>110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111</v>
      </c>
      <c r="C51" s="95"/>
      <c r="D51" s="44">
        <v>0</v>
      </c>
      <c r="E51" s="41"/>
      <c r="F51" s="41"/>
      <c r="G51" s="41"/>
      <c r="H51" s="96"/>
    </row>
    <row r="52" spans="1:8" ht="24.6" x14ac:dyDescent="0.3">
      <c r="A52" s="100" t="s">
        <v>98</v>
      </c>
      <c r="B52" s="94"/>
      <c r="C52" s="37"/>
      <c r="D52" s="43">
        <v>31.545274594193</v>
      </c>
      <c r="E52" s="41"/>
      <c r="F52" s="41"/>
      <c r="G52" s="41"/>
      <c r="H52" s="47"/>
    </row>
    <row r="53" spans="1:8" x14ac:dyDescent="0.3">
      <c r="A53" s="95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111</v>
      </c>
      <c r="C56" s="37"/>
      <c r="D56" s="43">
        <v>31.545274594193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5" t="s">
        <v>117</v>
      </c>
      <c r="D57" s="44">
        <v>31.545274594193</v>
      </c>
      <c r="E57" s="41">
        <v>8.0000000000000002E-3</v>
      </c>
      <c r="F57" s="41" t="s">
        <v>112</v>
      </c>
      <c r="G57" s="44">
        <v>3943.1593242741001</v>
      </c>
      <c r="H57" s="47"/>
    </row>
    <row r="58" spans="1:8" x14ac:dyDescent="0.3">
      <c r="A58" s="99">
        <v>1</v>
      </c>
      <c r="B58" s="42" t="s">
        <v>108</v>
      </c>
      <c r="C58" s="95"/>
      <c r="D58" s="44">
        <v>0</v>
      </c>
      <c r="E58" s="41"/>
      <c r="F58" s="41"/>
      <c r="G58" s="41"/>
      <c r="H58" s="96" t="s">
        <v>116</v>
      </c>
    </row>
    <row r="59" spans="1:8" x14ac:dyDescent="0.3">
      <c r="A59" s="95"/>
      <c r="B59" s="42" t="s">
        <v>109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110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111</v>
      </c>
      <c r="C61" s="95"/>
      <c r="D61" s="44">
        <v>31.545274594193</v>
      </c>
      <c r="E61" s="41"/>
      <c r="F61" s="41"/>
      <c r="G61" s="41"/>
      <c r="H61" s="96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1" t="s">
        <v>121</v>
      </c>
      <c r="B64" s="101"/>
      <c r="C64" s="101"/>
      <c r="D64" s="101"/>
      <c r="E64" s="101"/>
      <c r="F64" s="101"/>
      <c r="G64" s="101"/>
      <c r="H64" s="101"/>
    </row>
    <row r="65" spans="1:8" x14ac:dyDescent="0.3">
      <c r="A65" s="101" t="s">
        <v>122</v>
      </c>
      <c r="B65" s="101"/>
      <c r="C65" s="101"/>
      <c r="D65" s="101"/>
      <c r="E65" s="101"/>
      <c r="F65" s="101"/>
      <c r="G65" s="101"/>
      <c r="H65" s="101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2025-11-17T06:40:27Z</dcterms:modified>
</cp:coreProperties>
</file>